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700" activeTab="0"/>
  </bookViews>
  <sheets>
    <sheet name="Sheet1" sheetId="1" r:id="rId1"/>
  </sheets>
  <externalReferences>
    <externalReference r:id="rId4"/>
    <externalReference r:id="rId5"/>
  </externalReferences>
  <definedNames>
    <definedName name="CO_XLTC">'[1]Dieu chinh XLTC'!$F$8:$F$172</definedName>
    <definedName name="NO_XLTC">'[1]Dieu chinh XLTC'!$E$8:$E$172</definedName>
    <definedName name="TK_XLTC">'[1]Dieu chinh XLTC'!$C$8:$C$172</definedName>
  </definedNames>
  <calcPr fullCalcOnLoad="1"/>
</workbook>
</file>

<file path=xl/sharedStrings.xml><?xml version="1.0" encoding="utf-8"?>
<sst xmlns="http://schemas.openxmlformats.org/spreadsheetml/2006/main" count="81" uniqueCount="80">
  <si>
    <t>Chi phÝ kh¸c</t>
  </si>
  <si>
    <t>Gi¸ vèn hµng b¸n</t>
  </si>
  <si>
    <t>Chi phÝ b¸n hµng</t>
  </si>
  <si>
    <t>B¸o c¸o tµi chÝnh tãm t¾t</t>
  </si>
  <si>
    <t>MÉu CBTT-03</t>
  </si>
  <si>
    <t>Cña Bé tr­ëng Bé tµi chÝnh h­íng dÉn vÒ viÖc c«ng bè th«ng tin</t>
  </si>
  <si>
    <t>Trªn thÞ tr­êng chøng kho¸n)</t>
  </si>
  <si>
    <t>Sè d­ ®Çu kú</t>
  </si>
  <si>
    <t>Sè d­ cuèi kú</t>
  </si>
  <si>
    <t>STT</t>
  </si>
  <si>
    <t>c«ng ty cæ phÇn xi m¨ng bØm s¬n</t>
  </si>
  <si>
    <t>I</t>
  </si>
  <si>
    <t>C¸c kho¶n ®Çu t­ tµi chÝnh ng¾n h¹n</t>
  </si>
  <si>
    <t>II</t>
  </si>
  <si>
    <t>Hµng tån kho</t>
  </si>
  <si>
    <t xml:space="preserve">Tµi s¶n cè ®Þnh </t>
  </si>
  <si>
    <t>C¸c kho¶n ®Çu t­ tµi chÝnh dµi h¹n</t>
  </si>
  <si>
    <t>III</t>
  </si>
  <si>
    <t>Tæng céng tµi s¶n</t>
  </si>
  <si>
    <t>Nî ph¶i tr¶</t>
  </si>
  <si>
    <t>Nî ng¾n h¹n</t>
  </si>
  <si>
    <t>Nî dµi h¹n</t>
  </si>
  <si>
    <t>IV</t>
  </si>
  <si>
    <t>V</t>
  </si>
  <si>
    <t>Nguån vèn chñ së h÷u</t>
  </si>
  <si>
    <t xml:space="preserve">  - Cæ phiÕu quü</t>
  </si>
  <si>
    <t xml:space="preserve">  - C¸c quü</t>
  </si>
  <si>
    <t xml:space="preserve">  - Lîi nhuËn ch­a ph©n phèi</t>
  </si>
  <si>
    <t>Tæng céng nguån vèn</t>
  </si>
  <si>
    <t>Nguån kinh phÝ</t>
  </si>
  <si>
    <t>VI</t>
  </si>
  <si>
    <t>II - A. KÕt qu¶ ho¹t ®éng s¶n xuÊt kinh doanh</t>
  </si>
  <si>
    <t>Doang thu b¸n hµng vµ dÞch vô</t>
  </si>
  <si>
    <t xml:space="preserve">C¸c kho¶n gi¶m trõ </t>
  </si>
  <si>
    <t>Doanh thu thuÇn vÒ b¸n hµng vµ dÞch vô</t>
  </si>
  <si>
    <t>LN gép vÒ b¸n hµng vµ cung cÊp dÞch vô</t>
  </si>
  <si>
    <t>Lîi nhuËn kh¸c</t>
  </si>
  <si>
    <t>Kú b¸o c¸o</t>
  </si>
  <si>
    <t>Luü kÕ</t>
  </si>
  <si>
    <t>Gi¸m ®èc c«ng ty</t>
  </si>
  <si>
    <t>Chi phÝ qu¶n lý doanh nghiÖp</t>
  </si>
  <si>
    <t>Sè TK</t>
  </si>
  <si>
    <t>Néi dung</t>
  </si>
  <si>
    <t>ChØ tiªu</t>
  </si>
  <si>
    <t>I.A B¶ng c©n ®èi kÕ to¸n</t>
  </si>
  <si>
    <t>TiÒn vµ c¸c kho¶n t­¬ng ®­¬ng tiÒn</t>
  </si>
  <si>
    <t>C¸c kho¶n ph¶i thu ng¾n h¹n</t>
  </si>
  <si>
    <t>Tµi s¶n ng¾n h¹n kh¸c</t>
  </si>
  <si>
    <t>Tµi s¶n ng¾n h¹n</t>
  </si>
  <si>
    <t>Tµi s¶n dµi h¹n</t>
  </si>
  <si>
    <t>C¸c kho¶n ph¶i thu dµi h¹n</t>
  </si>
  <si>
    <t xml:space="preserve"> - Tµi s¶n cè ®Þnh h÷u h×nh</t>
  </si>
  <si>
    <t xml:space="preserve"> - Tµi s¶n cè ®Þnh v« h×nh</t>
  </si>
  <si>
    <t xml:space="preserve"> - Tµi s¶n thuª tµi chÝnh</t>
  </si>
  <si>
    <t xml:space="preserve"> - Chi phÝ XDCB dë dang</t>
  </si>
  <si>
    <t>BÊt ®éng s¶n ®Çu t­</t>
  </si>
  <si>
    <t>Tµi s¶n dµi h¹n kh¸c</t>
  </si>
  <si>
    <t>Vèn chñ së h÷u</t>
  </si>
  <si>
    <t xml:space="preserve">  - Vèn ®Çu t­ cña chñ së h÷u</t>
  </si>
  <si>
    <t xml:space="preserve">  - ThÆng d­ vèn cæ phÇn</t>
  </si>
  <si>
    <t xml:space="preserve">  - Vèn kh¸c cña chñ së h÷u</t>
  </si>
  <si>
    <t xml:space="preserve"> - Chªnh lÖch ®¸nh gi¸ l¹i tµi s¶n</t>
  </si>
  <si>
    <t xml:space="preserve"> - Chªnh lÖch tû gi¸ hèi ®o¸i</t>
  </si>
  <si>
    <t xml:space="preserve"> - Nguån vèn ®Çu t­ x©y dùng c¬ b¶n</t>
  </si>
  <si>
    <t xml:space="preserve"> - Quü khen th­ëng phóc lîi</t>
  </si>
  <si>
    <t xml:space="preserve"> - Nguån kinh phÝ</t>
  </si>
  <si>
    <t xml:space="preserve"> - Nguån kinh phÝ ®· h×nh thµnh tµi s¶n cè ®Þnh</t>
  </si>
  <si>
    <t>Chi phÝ  tµi chÝnh</t>
  </si>
  <si>
    <t>Lîi nhuËn tõ ho¹t ®éng kinh doanh</t>
  </si>
  <si>
    <t xml:space="preserve">Doanh thu ho¹t ®éng tµi chÝnh </t>
  </si>
  <si>
    <t>Thu nhËp kh¸c</t>
  </si>
  <si>
    <t>Tæng lîi nhuËn kÕ to¸n tr­íc thuÕ</t>
  </si>
  <si>
    <t>ThuÕ thu nhËp doanh nghiÖp</t>
  </si>
  <si>
    <t>Lîi nhuËn sau thuÕ thu nhËp doanh nghiÖp</t>
  </si>
  <si>
    <t>L·i c¬ b¶n trªn cæ phiÕu</t>
  </si>
  <si>
    <t xml:space="preserve">Cæ tøc trªn mçi cæ phiÕu </t>
  </si>
  <si>
    <t>NguyÔn Nh­ Khuª</t>
  </si>
  <si>
    <t>(Quý 2 n¨m 2007)</t>
  </si>
  <si>
    <t>(Ban hµnh kÌm theo th«ng t­ sè 38/2007TT-BTC ngµy 18/04/2007</t>
  </si>
  <si>
    <t>§· ký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</si>
</sst>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##\ ###\ ###\ ###"/>
    <numFmt numFmtId="181" formatCode="_(* #,##0_);_(* \(#,##0\);_(* &quot;-&quot;??_);_(@_)"/>
  </numFmts>
  <fonts count="18">
    <font>
      <sz val="12"/>
      <name val=".VnTime"/>
      <family val="0"/>
    </font>
    <font>
      <b/>
      <sz val="12"/>
      <name val=".VnArial"/>
      <family val="2"/>
    </font>
    <font>
      <sz val="10"/>
      <name val=".VnArial"/>
      <family val="2"/>
    </font>
    <font>
      <b/>
      <sz val="10"/>
      <name val=".VnArial"/>
      <family val="2"/>
    </font>
    <font>
      <sz val="8"/>
      <name val=".VnTime"/>
      <family val="0"/>
    </font>
    <font>
      <sz val="11"/>
      <name val=".VnTime"/>
      <family val="2"/>
    </font>
    <font>
      <sz val="10"/>
      <name val="Arial"/>
      <family val="0"/>
    </font>
    <font>
      <b/>
      <sz val="10"/>
      <name val=".VnArialH"/>
      <family val="2"/>
    </font>
    <font>
      <sz val="11"/>
      <name val="Arial"/>
      <family val="0"/>
    </font>
    <font>
      <b/>
      <sz val="11"/>
      <name val=".VnTime"/>
      <family val="2"/>
    </font>
    <font>
      <b/>
      <sz val="10"/>
      <name val=".VnTimeH"/>
      <family val="2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sz val="10"/>
      <name val=".VnTime"/>
      <family val="2"/>
    </font>
    <font>
      <b/>
      <sz val="10"/>
      <name val=".VnTime"/>
      <family val="2"/>
    </font>
    <font>
      <b/>
      <sz val="13"/>
      <name val=".VnArialH"/>
      <family val="2"/>
    </font>
    <font>
      <i/>
      <sz val="11"/>
      <name val=".VnTime"/>
      <family val="2"/>
    </font>
    <font>
      <b/>
      <sz val="12"/>
      <name val=".VnTim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49">
    <xf numFmtId="0" fontId="0" fillId="0" borderId="0" xfId="0" applyAlignment="1">
      <alignment/>
    </xf>
    <xf numFmtId="0" fontId="5" fillId="0" borderId="0" xfId="16" applyFont="1" applyAlignment="1">
      <alignment/>
      <protection/>
    </xf>
    <xf numFmtId="180" fontId="7" fillId="0" borderId="0" xfId="0" applyNumberFormat="1" applyFont="1" applyAlignment="1">
      <alignment/>
    </xf>
    <xf numFmtId="0" fontId="8" fillId="0" borderId="0" xfId="16" applyFont="1" applyAlignment="1">
      <alignment/>
      <protection/>
    </xf>
    <xf numFmtId="180" fontId="3" fillId="0" borderId="0" xfId="17" applyNumberFormat="1" applyFont="1" applyBorder="1" applyAlignment="1">
      <alignment horizontal="center"/>
      <protection/>
    </xf>
    <xf numFmtId="0" fontId="5" fillId="0" borderId="0" xfId="16" applyFont="1" applyAlignment="1">
      <alignment vertical="center"/>
      <protection/>
    </xf>
    <xf numFmtId="0" fontId="9" fillId="0" borderId="1" xfId="16" applyFont="1" applyBorder="1" applyAlignment="1">
      <alignment horizontal="center" vertical="center" wrapText="1"/>
      <protection/>
    </xf>
    <xf numFmtId="181" fontId="9" fillId="0" borderId="1" xfId="15" applyNumberFormat="1" applyFont="1" applyBorder="1" applyAlignment="1">
      <alignment horizontal="center" vertical="center" wrapText="1"/>
    </xf>
    <xf numFmtId="0" fontId="8" fillId="0" borderId="0" xfId="16" applyFont="1" applyAlignment="1">
      <alignment vertical="center"/>
      <protection/>
    </xf>
    <xf numFmtId="181" fontId="9" fillId="0" borderId="2" xfId="15" applyNumberFormat="1" applyFont="1" applyBorder="1" applyAlignment="1">
      <alignment horizontal="right" wrapText="1"/>
    </xf>
    <xf numFmtId="0" fontId="9" fillId="0" borderId="3" xfId="16" applyFont="1" applyBorder="1" applyAlignment="1">
      <alignment wrapText="1"/>
      <protection/>
    </xf>
    <xf numFmtId="0" fontId="9" fillId="0" borderId="3" xfId="16" applyFont="1" applyBorder="1" applyAlignment="1">
      <alignment horizontal="center" wrapText="1"/>
      <protection/>
    </xf>
    <xf numFmtId="0" fontId="11" fillId="0" borderId="0" xfId="16" applyFont="1" applyAlignment="1">
      <alignment/>
      <protection/>
    </xf>
    <xf numFmtId="0" fontId="5" fillId="0" borderId="3" xfId="16" applyFont="1" applyBorder="1" applyAlignment="1">
      <alignment wrapText="1"/>
      <protection/>
    </xf>
    <xf numFmtId="181" fontId="5" fillId="0" borderId="3" xfId="15" applyNumberFormat="1" applyFont="1" applyBorder="1" applyAlignment="1">
      <alignment horizontal="center" wrapText="1"/>
    </xf>
    <xf numFmtId="181" fontId="5" fillId="0" borderId="3" xfId="15" applyNumberFormat="1" applyFont="1" applyBorder="1" applyAlignment="1">
      <alignment horizontal="right" wrapText="1"/>
    </xf>
    <xf numFmtId="0" fontId="9" fillId="0" borderId="0" xfId="16" applyFont="1" applyAlignment="1">
      <alignment/>
      <protection/>
    </xf>
    <xf numFmtId="181" fontId="9" fillId="0" borderId="3" xfId="15" applyNumberFormat="1" applyFont="1" applyBorder="1" applyAlignment="1">
      <alignment horizontal="center" wrapText="1"/>
    </xf>
    <xf numFmtId="0" fontId="12" fillId="0" borderId="0" xfId="16" applyFont="1" applyAlignment="1">
      <alignment/>
      <protection/>
    </xf>
    <xf numFmtId="181" fontId="5" fillId="0" borderId="3" xfId="15" applyNumberFormat="1" applyFont="1" applyFill="1" applyBorder="1" applyAlignment="1">
      <alignment horizontal="center" wrapText="1"/>
    </xf>
    <xf numFmtId="0" fontId="5" fillId="0" borderId="3" xfId="16" applyFont="1" applyBorder="1" applyAlignment="1">
      <alignment horizontal="center" wrapText="1"/>
      <protection/>
    </xf>
    <xf numFmtId="0" fontId="2" fillId="0" borderId="0" xfId="16" applyFont="1" applyAlignment="1">
      <alignment horizontal="center" vertical="center" wrapText="1"/>
      <protection/>
    </xf>
    <xf numFmtId="180" fontId="13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0" fontId="9" fillId="0" borderId="3" xfId="16" applyFont="1" applyBorder="1" applyAlignment="1">
      <alignment horizontal="left" wrapText="1"/>
      <protection/>
    </xf>
    <xf numFmtId="0" fontId="5" fillId="0" borderId="3" xfId="16" applyFont="1" applyBorder="1" applyAlignment="1">
      <alignment horizontal="left" wrapText="1"/>
      <protection/>
    </xf>
    <xf numFmtId="0" fontId="9" fillId="0" borderId="4" xfId="16" applyFont="1" applyBorder="1" applyAlignment="1">
      <alignment horizontal="center" wrapText="1"/>
      <protection/>
    </xf>
    <xf numFmtId="0" fontId="5" fillId="0" borderId="2" xfId="16" applyFont="1" applyBorder="1" applyAlignment="1">
      <alignment horizontal="center" wrapText="1"/>
      <protection/>
    </xf>
    <xf numFmtId="181" fontId="5" fillId="0" borderId="2" xfId="15" applyNumberFormat="1" applyFont="1" applyBorder="1" applyAlignment="1">
      <alignment horizontal="right" wrapText="1"/>
    </xf>
    <xf numFmtId="0" fontId="5" fillId="0" borderId="3" xfId="16" applyFont="1" applyBorder="1" applyAlignment="1">
      <alignment/>
      <protection/>
    </xf>
    <xf numFmtId="0" fontId="5" fillId="0" borderId="4" xfId="16" applyFont="1" applyBorder="1" applyAlignment="1">
      <alignment horizontal="center" wrapText="1"/>
      <protection/>
    </xf>
    <xf numFmtId="0" fontId="5" fillId="0" borderId="4" xfId="16" applyFont="1" applyBorder="1" applyAlignment="1">
      <alignment/>
      <protection/>
    </xf>
    <xf numFmtId="0" fontId="5" fillId="0" borderId="2" xfId="16" applyFont="1" applyBorder="1" applyAlignment="1">
      <alignment wrapText="1"/>
      <protection/>
    </xf>
    <xf numFmtId="181" fontId="5" fillId="0" borderId="3" xfId="16" applyNumberFormat="1" applyFont="1" applyBorder="1" applyAlignment="1">
      <alignment/>
      <protection/>
    </xf>
    <xf numFmtId="181" fontId="5" fillId="0" borderId="0" xfId="16" applyNumberFormat="1" applyFont="1" applyAlignment="1">
      <alignment/>
      <protection/>
    </xf>
    <xf numFmtId="0" fontId="9" fillId="0" borderId="4" xfId="16" applyFont="1" applyBorder="1" applyAlignment="1">
      <alignment wrapText="1"/>
      <protection/>
    </xf>
    <xf numFmtId="181" fontId="9" fillId="0" borderId="4" xfId="15" applyNumberFormat="1" applyFont="1" applyBorder="1" applyAlignment="1">
      <alignment horizontal="center" wrapText="1"/>
    </xf>
    <xf numFmtId="180" fontId="13" fillId="0" borderId="0" xfId="0" applyNumberFormat="1" applyFont="1" applyAlignment="1">
      <alignment horizontal="right"/>
    </xf>
    <xf numFmtId="0" fontId="5" fillId="0" borderId="5" xfId="16" applyFont="1" applyBorder="1" applyAlignment="1">
      <alignment horizontal="center" wrapText="1"/>
      <protection/>
    </xf>
    <xf numFmtId="0" fontId="5" fillId="0" borderId="5" xfId="16" applyFont="1" applyBorder="1" applyAlignment="1">
      <alignment wrapText="1"/>
      <protection/>
    </xf>
    <xf numFmtId="181" fontId="5" fillId="0" borderId="5" xfId="15" applyNumberFormat="1" applyFont="1" applyBorder="1" applyAlignment="1">
      <alignment horizontal="center" wrapText="1"/>
    </xf>
    <xf numFmtId="180" fontId="14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 horizontal="center"/>
    </xf>
    <xf numFmtId="0" fontId="15" fillId="0" borderId="0" xfId="16" applyFont="1" applyAlignment="1">
      <alignment horizontal="center" wrapText="1"/>
      <protection/>
    </xf>
    <xf numFmtId="0" fontId="10" fillId="0" borderId="0" xfId="16" applyFont="1" applyAlignment="1">
      <alignment horizontal="center" vertical="center" wrapText="1"/>
      <protection/>
    </xf>
    <xf numFmtId="0" fontId="16" fillId="0" borderId="0" xfId="16" applyFont="1" applyAlignment="1">
      <alignment horizontal="center"/>
      <protection/>
    </xf>
    <xf numFmtId="0" fontId="1" fillId="0" borderId="0" xfId="16" applyFont="1" applyAlignment="1">
      <alignment horizontal="center" vertical="center" wrapText="1"/>
      <protection/>
    </xf>
    <xf numFmtId="0" fontId="17" fillId="0" borderId="0" xfId="16" applyFont="1" applyAlignment="1">
      <alignment horizontal="center" vertical="center" wrapText="1"/>
      <protection/>
    </xf>
    <xf numFmtId="0" fontId="17" fillId="0" borderId="0" xfId="16" applyFont="1" applyAlignment="1">
      <alignment horizontal="center"/>
      <protection/>
    </xf>
  </cellXfs>
  <cellStyles count="4">
    <cellStyle name="Normal" xfId="0"/>
    <cellStyle name="Comma" xfId="15"/>
    <cellStyle name="Normal_Book1" xfId="16"/>
    <cellStyle name="Normal_Guichihavetailieuboxung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uynhth\C\HS%20phuong%20an%20CPH\Bao%20cao%20XDGT%20DN%20ngay%2013-9-2005\Bang%20CDKT%20moi%20Bim%20Son-30-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_C\Bao%20cao%20chung%20khoan\Bao%20cao%20tai%20chinh%20Q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 moi"/>
      <sheetName val="Dieu chinh XLTC"/>
      <sheetName val="Dieu chinh XDGT"/>
    </sheetNames>
    <sheetDataSet>
      <sheetData sheetId="1">
        <row r="8">
          <cell r="C8">
            <v>131</v>
          </cell>
          <cell r="F8">
            <v>996575620</v>
          </cell>
        </row>
        <row r="9">
          <cell r="C9">
            <v>139</v>
          </cell>
          <cell r="E9">
            <v>639191994</v>
          </cell>
        </row>
        <row r="10">
          <cell r="C10">
            <v>415</v>
          </cell>
          <cell r="E10">
            <v>357383626</v>
          </cell>
        </row>
        <row r="11">
          <cell r="C11">
            <v>331</v>
          </cell>
          <cell r="F11">
            <v>197873143</v>
          </cell>
        </row>
        <row r="12">
          <cell r="C12">
            <v>415</v>
          </cell>
          <cell r="E12">
            <v>197873143</v>
          </cell>
        </row>
        <row r="13">
          <cell r="C13">
            <v>138</v>
          </cell>
          <cell r="F13">
            <v>1995404883</v>
          </cell>
        </row>
        <row r="14">
          <cell r="C14">
            <v>415</v>
          </cell>
          <cell r="E14">
            <v>1995404883</v>
          </cell>
        </row>
        <row r="15">
          <cell r="C15">
            <v>336</v>
          </cell>
          <cell r="F15">
            <v>40500000</v>
          </cell>
        </row>
        <row r="16">
          <cell r="C16">
            <v>415</v>
          </cell>
          <cell r="E16">
            <v>40500000</v>
          </cell>
        </row>
        <row r="17">
          <cell r="C17">
            <v>241</v>
          </cell>
          <cell r="F17">
            <v>46289527</v>
          </cell>
        </row>
        <row r="18">
          <cell r="C18">
            <v>415</v>
          </cell>
          <cell r="E18">
            <v>46289527</v>
          </cell>
        </row>
        <row r="19">
          <cell r="C19">
            <v>143</v>
          </cell>
          <cell r="F19">
            <v>279364369</v>
          </cell>
        </row>
        <row r="20">
          <cell r="C20">
            <v>415</v>
          </cell>
          <cell r="E20">
            <v>279364369</v>
          </cell>
        </row>
        <row r="21">
          <cell r="C21">
            <v>131</v>
          </cell>
          <cell r="F21">
            <v>89873978</v>
          </cell>
        </row>
        <row r="22">
          <cell r="C22">
            <v>415</v>
          </cell>
          <cell r="E22">
            <v>89873978</v>
          </cell>
        </row>
        <row r="23">
          <cell r="C23">
            <v>141</v>
          </cell>
          <cell r="F23">
            <v>20020000</v>
          </cell>
        </row>
        <row r="24">
          <cell r="C24">
            <v>415</v>
          </cell>
          <cell r="E24">
            <v>20020000</v>
          </cell>
        </row>
        <row r="25">
          <cell r="C25">
            <v>211</v>
          </cell>
          <cell r="F25">
            <v>37237292999</v>
          </cell>
        </row>
        <row r="26">
          <cell r="C26">
            <v>2141</v>
          </cell>
          <cell r="E26">
            <v>16570848611</v>
          </cell>
        </row>
        <row r="27">
          <cell r="C27">
            <v>415</v>
          </cell>
          <cell r="E27">
            <v>20666444388</v>
          </cell>
        </row>
        <row r="28">
          <cell r="C28">
            <v>221</v>
          </cell>
          <cell r="F28">
            <v>19000000000</v>
          </cell>
        </row>
        <row r="29">
          <cell r="C29">
            <v>411</v>
          </cell>
          <cell r="E29">
            <v>19000000000</v>
          </cell>
        </row>
        <row r="30">
          <cell r="C30">
            <v>211</v>
          </cell>
          <cell r="F30">
            <v>288198024622</v>
          </cell>
        </row>
        <row r="31">
          <cell r="C31">
            <v>2141</v>
          </cell>
          <cell r="E31">
            <v>284317256288</v>
          </cell>
        </row>
        <row r="32">
          <cell r="C32">
            <v>213</v>
          </cell>
          <cell r="F32">
            <v>552301980</v>
          </cell>
        </row>
        <row r="33">
          <cell r="C33">
            <v>2143</v>
          </cell>
          <cell r="E33">
            <v>231800334</v>
          </cell>
        </row>
        <row r="34">
          <cell r="C34">
            <v>415</v>
          </cell>
          <cell r="E34">
            <v>919987989</v>
          </cell>
        </row>
        <row r="35">
          <cell r="C35">
            <v>411</v>
          </cell>
          <cell r="E35">
            <v>3281281991</v>
          </cell>
        </row>
        <row r="36">
          <cell r="C36">
            <v>213</v>
          </cell>
          <cell r="F36">
            <v>2895937155</v>
          </cell>
        </row>
        <row r="37">
          <cell r="C37">
            <v>2143</v>
          </cell>
          <cell r="E37">
            <v>0</v>
          </cell>
        </row>
        <row r="38">
          <cell r="C38">
            <v>211</v>
          </cell>
          <cell r="E38">
            <v>2895937155</v>
          </cell>
        </row>
        <row r="39">
          <cell r="C39">
            <v>2141</v>
          </cell>
        </row>
        <row r="40">
          <cell r="C40">
            <v>211</v>
          </cell>
          <cell r="F40">
            <v>147502000</v>
          </cell>
        </row>
        <row r="41">
          <cell r="C41">
            <v>2141</v>
          </cell>
          <cell r="E41">
            <v>0</v>
          </cell>
        </row>
        <row r="42">
          <cell r="C42">
            <v>4312</v>
          </cell>
          <cell r="E42">
            <v>147502000</v>
          </cell>
        </row>
        <row r="43">
          <cell r="C43">
            <v>211</v>
          </cell>
          <cell r="F43">
            <v>33336531844</v>
          </cell>
        </row>
        <row r="44">
          <cell r="C44">
            <v>2141</v>
          </cell>
          <cell r="E44">
            <v>0</v>
          </cell>
        </row>
        <row r="45">
          <cell r="C45">
            <v>411</v>
          </cell>
          <cell r="E45">
            <v>33336531844</v>
          </cell>
        </row>
        <row r="46">
          <cell r="C46">
            <v>331</v>
          </cell>
          <cell r="E46">
            <v>4759888006</v>
          </cell>
        </row>
        <row r="47">
          <cell r="C47">
            <v>132</v>
          </cell>
          <cell r="F47">
            <v>4759888006</v>
          </cell>
        </row>
        <row r="48">
          <cell r="C48">
            <v>331</v>
          </cell>
          <cell r="E48">
            <v>98253331</v>
          </cell>
        </row>
        <row r="49">
          <cell r="C49">
            <v>411</v>
          </cell>
          <cell r="F49">
            <v>98253331</v>
          </cell>
        </row>
        <row r="50">
          <cell r="C50">
            <v>138</v>
          </cell>
          <cell r="E50">
            <v>5268344</v>
          </cell>
        </row>
        <row r="51">
          <cell r="C51">
            <v>411</v>
          </cell>
          <cell r="F51">
            <v>5268344</v>
          </cell>
        </row>
        <row r="52">
          <cell r="C52">
            <v>111</v>
          </cell>
          <cell r="E52">
            <v>64744020</v>
          </cell>
        </row>
        <row r="53">
          <cell r="C53">
            <v>515</v>
          </cell>
          <cell r="F53">
            <v>64744020</v>
          </cell>
        </row>
        <row r="54">
          <cell r="C54">
            <v>515</v>
          </cell>
          <cell r="E54">
            <v>64744020</v>
          </cell>
        </row>
        <row r="55">
          <cell r="C55">
            <v>421</v>
          </cell>
          <cell r="F55">
            <v>64744020</v>
          </cell>
        </row>
        <row r="56">
          <cell r="C56">
            <v>141</v>
          </cell>
          <cell r="E56">
            <v>9328500</v>
          </cell>
        </row>
        <row r="57">
          <cell r="C57">
            <v>338</v>
          </cell>
          <cell r="F57">
            <v>9328500</v>
          </cell>
        </row>
        <row r="58">
          <cell r="C58">
            <v>336</v>
          </cell>
          <cell r="F58">
            <v>7573992721</v>
          </cell>
        </row>
        <row r="59">
          <cell r="C59">
            <v>136</v>
          </cell>
          <cell r="E59">
            <v>7573992721</v>
          </cell>
          <cell r="F59">
            <v>0</v>
          </cell>
        </row>
        <row r="60">
          <cell r="C60">
            <v>336</v>
          </cell>
          <cell r="F60">
            <v>33795000</v>
          </cell>
        </row>
        <row r="61">
          <cell r="C61">
            <v>136</v>
          </cell>
          <cell r="E61">
            <v>33795000</v>
          </cell>
          <cell r="F61">
            <v>0</v>
          </cell>
        </row>
        <row r="62">
          <cell r="C62">
            <v>421</v>
          </cell>
          <cell r="E62">
            <v>64744020</v>
          </cell>
        </row>
        <row r="63">
          <cell r="C63">
            <v>414</v>
          </cell>
          <cell r="F63">
            <v>64744020</v>
          </cell>
        </row>
        <row r="65">
          <cell r="C65">
            <v>333</v>
          </cell>
          <cell r="F65">
            <v>1000000000</v>
          </cell>
        </row>
        <row r="66">
          <cell r="C66">
            <v>333</v>
          </cell>
          <cell r="E66">
            <v>1000000000</v>
          </cell>
        </row>
        <row r="67">
          <cell r="C67">
            <v>333</v>
          </cell>
          <cell r="F67">
            <v>19907000</v>
          </cell>
        </row>
        <row r="68">
          <cell r="C68">
            <v>4312</v>
          </cell>
          <cell r="E68">
            <v>19907000</v>
          </cell>
        </row>
        <row r="69">
          <cell r="C69">
            <v>333</v>
          </cell>
          <cell r="F69">
            <v>128855000</v>
          </cell>
        </row>
        <row r="70">
          <cell r="C70">
            <v>333</v>
          </cell>
          <cell r="E70">
            <v>128855000</v>
          </cell>
        </row>
        <row r="71">
          <cell r="C71">
            <v>333</v>
          </cell>
          <cell r="E71">
            <v>18222875</v>
          </cell>
        </row>
        <row r="72">
          <cell r="C72">
            <v>338</v>
          </cell>
          <cell r="F72">
            <v>18222875</v>
          </cell>
        </row>
        <row r="73">
          <cell r="C73">
            <v>333</v>
          </cell>
          <cell r="E73">
            <v>298750608</v>
          </cell>
        </row>
        <row r="74">
          <cell r="C74">
            <v>333</v>
          </cell>
          <cell r="F74">
            <v>83650170</v>
          </cell>
        </row>
        <row r="75">
          <cell r="C75">
            <v>414</v>
          </cell>
          <cell r="F75">
            <v>215100438</v>
          </cell>
        </row>
        <row r="76">
          <cell r="C76">
            <v>4312</v>
          </cell>
          <cell r="E76">
            <v>118754267</v>
          </cell>
        </row>
        <row r="77">
          <cell r="C77">
            <v>333</v>
          </cell>
          <cell r="F77">
            <v>33251195</v>
          </cell>
        </row>
        <row r="78">
          <cell r="C78">
            <v>414</v>
          </cell>
          <cell r="F78">
            <v>85503072</v>
          </cell>
        </row>
        <row r="80">
          <cell r="E80" t="str">
            <v>Ngµy  30   th¸ng   7  n¨m 2005</v>
          </cell>
        </row>
        <row r="82">
          <cell r="C82" t="str">
            <v>KÕ to¸n tr­ëng</v>
          </cell>
          <cell r="E82" t="str">
            <v>Gi¸m ®èc</v>
          </cell>
        </row>
        <row r="83">
          <cell r="F83">
            <v>359324151445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3">
          <cell r="D53">
            <v>347474158164</v>
          </cell>
        </row>
        <row r="56">
          <cell r="D56">
            <v>260791518399</v>
          </cell>
        </row>
        <row r="58">
          <cell r="D58">
            <v>306370816</v>
          </cell>
        </row>
        <row r="59">
          <cell r="D59">
            <v>10040086684</v>
          </cell>
        </row>
        <row r="60">
          <cell r="D60">
            <v>36672722428</v>
          </cell>
        </row>
        <row r="61">
          <cell r="D61">
            <v>13010516336</v>
          </cell>
        </row>
        <row r="63">
          <cell r="D63">
            <v>674813635</v>
          </cell>
        </row>
        <row r="64">
          <cell r="D64">
            <v>457529286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B67">
      <selection activeCell="D79" sqref="D79:E79"/>
    </sheetView>
  </sheetViews>
  <sheetFormatPr defaultColWidth="8.796875" defaultRowHeight="18" customHeight="1" outlineLevelCol="1"/>
  <cols>
    <col min="1" max="1" width="6.09765625" style="1" hidden="1" customWidth="1" outlineLevel="1"/>
    <col min="2" max="2" width="7.09765625" style="1" customWidth="1" outlineLevel="1"/>
    <col min="3" max="3" width="39.5" style="3" customWidth="1"/>
    <col min="4" max="4" width="17.8984375" style="3" bestFit="1" customWidth="1"/>
    <col min="5" max="5" width="21.3984375" style="3" customWidth="1"/>
    <col min="6" max="16384" width="9" style="3" customWidth="1"/>
  </cols>
  <sheetData>
    <row r="1" spans="2:5" ht="13.5" customHeight="1">
      <c r="B1" s="23"/>
      <c r="C1" s="23"/>
      <c r="D1" s="41" t="s">
        <v>4</v>
      </c>
      <c r="E1" s="41"/>
    </row>
    <row r="2" spans="2:5" ht="13.5" customHeight="1">
      <c r="B2" s="22"/>
      <c r="C2" s="22"/>
      <c r="E2" s="37" t="s">
        <v>78</v>
      </c>
    </row>
    <row r="3" spans="2:5" ht="13.5" customHeight="1">
      <c r="B3" s="22"/>
      <c r="C3" s="22"/>
      <c r="E3" s="37" t="s">
        <v>5</v>
      </c>
    </row>
    <row r="4" spans="2:5" ht="13.5" customHeight="1">
      <c r="B4" s="22"/>
      <c r="C4" s="22"/>
      <c r="D4" s="42" t="s">
        <v>6</v>
      </c>
      <c r="E4" s="42"/>
    </row>
    <row r="5" spans="2:3" ht="18" customHeight="1">
      <c r="B5" s="2" t="s">
        <v>10</v>
      </c>
      <c r="C5" s="22"/>
    </row>
    <row r="6" spans="2:3" ht="18" customHeight="1">
      <c r="B6" s="2"/>
      <c r="C6" s="2"/>
    </row>
    <row r="7" ht="18" customHeight="1">
      <c r="C7" s="2"/>
    </row>
    <row r="8" spans="2:5" ht="21.75" customHeight="1">
      <c r="B8" s="43" t="s">
        <v>3</v>
      </c>
      <c r="C8" s="43"/>
      <c r="D8" s="43"/>
      <c r="E8" s="43"/>
    </row>
    <row r="9" spans="2:5" ht="18" customHeight="1">
      <c r="B9" s="46" t="s">
        <v>77</v>
      </c>
      <c r="C9" s="46"/>
      <c r="D9" s="46"/>
      <c r="E9" s="46"/>
    </row>
    <row r="10" spans="2:5" ht="18" customHeight="1">
      <c r="B10" s="2" t="s">
        <v>44</v>
      </c>
      <c r="C10" s="21"/>
      <c r="D10" s="21"/>
      <c r="E10" s="21"/>
    </row>
    <row r="11" spans="3:4" ht="18" customHeight="1">
      <c r="C11" s="4"/>
      <c r="D11" s="4"/>
    </row>
    <row r="12" spans="1:5" s="8" customFormat="1" ht="18" customHeight="1">
      <c r="A12" s="5" t="s">
        <v>41</v>
      </c>
      <c r="B12" s="6" t="s">
        <v>9</v>
      </c>
      <c r="C12" s="6" t="s">
        <v>42</v>
      </c>
      <c r="D12" s="7" t="s">
        <v>7</v>
      </c>
      <c r="E12" s="7" t="s">
        <v>8</v>
      </c>
    </row>
    <row r="13" spans="2:5" ht="18" customHeight="1">
      <c r="B13" s="11" t="s">
        <v>11</v>
      </c>
      <c r="C13" s="24" t="s">
        <v>48</v>
      </c>
      <c r="D13" s="9">
        <f>D14+D15+D16+D17+D18</f>
        <v>680965665079</v>
      </c>
      <c r="E13" s="9">
        <f>E14+E15+E16+E17+E18</f>
        <v>726393520026</v>
      </c>
    </row>
    <row r="14" spans="1:5" s="12" customFormat="1" ht="18" customHeight="1">
      <c r="A14" s="1"/>
      <c r="B14" s="20">
        <v>1</v>
      </c>
      <c r="C14" s="13" t="s">
        <v>45</v>
      </c>
      <c r="D14" s="15">
        <v>119420943097</v>
      </c>
      <c r="E14" s="15">
        <v>39686005814</v>
      </c>
    </row>
    <row r="15" spans="1:5" s="12" customFormat="1" ht="18" customHeight="1">
      <c r="A15" s="1">
        <v>111</v>
      </c>
      <c r="B15" s="20">
        <v>2</v>
      </c>
      <c r="C15" s="13" t="s">
        <v>12</v>
      </c>
      <c r="D15" s="14"/>
      <c r="E15" s="14"/>
    </row>
    <row r="16" spans="1:5" s="12" customFormat="1" ht="18" customHeight="1">
      <c r="A16" s="1">
        <v>112</v>
      </c>
      <c r="B16" s="20">
        <v>3</v>
      </c>
      <c r="C16" s="13" t="s">
        <v>46</v>
      </c>
      <c r="D16" s="14">
        <v>286555547535</v>
      </c>
      <c r="E16" s="14">
        <v>337790258208</v>
      </c>
    </row>
    <row r="17" spans="1:5" s="12" customFormat="1" ht="18" customHeight="1">
      <c r="A17" s="1"/>
      <c r="B17" s="20">
        <v>4</v>
      </c>
      <c r="C17" s="13" t="s">
        <v>14</v>
      </c>
      <c r="D17" s="14">
        <v>272524425268</v>
      </c>
      <c r="E17" s="14">
        <v>344557845285</v>
      </c>
    </row>
    <row r="18" spans="1:5" s="12" customFormat="1" ht="18" customHeight="1">
      <c r="A18" s="1">
        <v>113</v>
      </c>
      <c r="B18" s="20">
        <v>5</v>
      </c>
      <c r="C18" s="13" t="s">
        <v>47</v>
      </c>
      <c r="D18" s="14">
        <v>2464749179</v>
      </c>
      <c r="E18" s="14">
        <f>4619410719-260000000</f>
        <v>4359410719</v>
      </c>
    </row>
    <row r="19" spans="1:5" s="18" customFormat="1" ht="18" customHeight="1">
      <c r="A19" s="16"/>
      <c r="B19" s="11" t="s">
        <v>13</v>
      </c>
      <c r="C19" s="24" t="s">
        <v>49</v>
      </c>
      <c r="D19" s="17">
        <f>D20+D21+D26+D27+D28</f>
        <v>1144140592429</v>
      </c>
      <c r="E19" s="17">
        <f>E20+E21+E26+E27+E28</f>
        <v>1118324941383</v>
      </c>
    </row>
    <row r="20" spans="1:5" s="18" customFormat="1" ht="18" customHeight="1">
      <c r="A20" s="16"/>
      <c r="B20" s="20">
        <v>1</v>
      </c>
      <c r="C20" s="25" t="s">
        <v>50</v>
      </c>
      <c r="D20" s="17"/>
      <c r="E20" s="17"/>
    </row>
    <row r="21" spans="1:5" s="18" customFormat="1" ht="18" customHeight="1">
      <c r="A21" s="16"/>
      <c r="B21" s="20">
        <v>2</v>
      </c>
      <c r="C21" s="25" t="s">
        <v>15</v>
      </c>
      <c r="D21" s="14">
        <f>SUM(D22:D25)</f>
        <v>1138206471323</v>
      </c>
      <c r="E21" s="14">
        <f>SUM(E22:E25)</f>
        <v>1113130864346</v>
      </c>
    </row>
    <row r="22" spans="1:5" s="18" customFormat="1" ht="18" customHeight="1">
      <c r="A22" s="16"/>
      <c r="B22" s="11"/>
      <c r="C22" s="25" t="s">
        <v>51</v>
      </c>
      <c r="D22" s="14">
        <v>994174631541</v>
      </c>
      <c r="E22" s="14">
        <v>929838693487</v>
      </c>
    </row>
    <row r="23" spans="1:5" s="18" customFormat="1" ht="18" customHeight="1">
      <c r="A23" s="16"/>
      <c r="B23" s="11"/>
      <c r="C23" s="25" t="s">
        <v>52</v>
      </c>
      <c r="D23" s="14">
        <v>116829403160</v>
      </c>
      <c r="E23" s="14">
        <v>113691450535</v>
      </c>
    </row>
    <row r="24" spans="1:5" s="18" customFormat="1" ht="18" customHeight="1">
      <c r="A24" s="16"/>
      <c r="B24" s="11"/>
      <c r="C24" s="25" t="s">
        <v>53</v>
      </c>
      <c r="D24" s="14"/>
      <c r="E24" s="14"/>
    </row>
    <row r="25" spans="1:5" s="18" customFormat="1" ht="18" customHeight="1">
      <c r="A25" s="16"/>
      <c r="B25" s="11"/>
      <c r="C25" s="13" t="s">
        <v>54</v>
      </c>
      <c r="D25" s="14">
        <v>27202436622</v>
      </c>
      <c r="E25" s="14">
        <v>69600720324</v>
      </c>
    </row>
    <row r="26" spans="1:5" s="18" customFormat="1" ht="18" customHeight="1">
      <c r="A26" s="16"/>
      <c r="B26" s="20">
        <v>3</v>
      </c>
      <c r="C26" s="25" t="s">
        <v>55</v>
      </c>
      <c r="D26" s="14"/>
      <c r="E26" s="14"/>
    </row>
    <row r="27" spans="1:5" s="12" customFormat="1" ht="18" customHeight="1">
      <c r="A27" s="1"/>
      <c r="B27" s="20">
        <v>4</v>
      </c>
      <c r="C27" s="13" t="s">
        <v>16</v>
      </c>
      <c r="D27" s="14">
        <v>5000000000</v>
      </c>
      <c r="E27" s="14">
        <v>5000000000</v>
      </c>
    </row>
    <row r="28" spans="1:5" s="12" customFormat="1" ht="18" customHeight="1">
      <c r="A28" s="1"/>
      <c r="B28" s="20">
        <v>5</v>
      </c>
      <c r="C28" s="13" t="s">
        <v>56</v>
      </c>
      <c r="D28" s="14">
        <v>934121106</v>
      </c>
      <c r="E28" s="14">
        <v>194077037</v>
      </c>
    </row>
    <row r="29" spans="1:5" ht="18" customHeight="1">
      <c r="A29" s="1">
        <v>131</v>
      </c>
      <c r="B29" s="11" t="s">
        <v>17</v>
      </c>
      <c r="C29" s="10" t="s">
        <v>18</v>
      </c>
      <c r="D29" s="17">
        <f>D13+D19</f>
        <v>1825106257508</v>
      </c>
      <c r="E29" s="17">
        <f>E13+E19</f>
        <v>1844718461409</v>
      </c>
    </row>
    <row r="30" spans="1:5" ht="18" customHeight="1">
      <c r="A30" s="1">
        <v>132</v>
      </c>
      <c r="B30" s="11" t="s">
        <v>22</v>
      </c>
      <c r="C30" s="10" t="s">
        <v>19</v>
      </c>
      <c r="D30" s="17">
        <f>SUM(D31:D32)</f>
        <v>857535545411</v>
      </c>
      <c r="E30" s="17">
        <f>SUM(E31:E32)</f>
        <v>843732689128</v>
      </c>
    </row>
    <row r="31" spans="1:5" ht="18" customHeight="1">
      <c r="A31" s="1">
        <v>133</v>
      </c>
      <c r="B31" s="20">
        <v>1</v>
      </c>
      <c r="C31" s="13" t="s">
        <v>20</v>
      </c>
      <c r="D31" s="15">
        <v>390288054397</v>
      </c>
      <c r="E31" s="14">
        <v>276724481405</v>
      </c>
    </row>
    <row r="32" spans="1:5" ht="18" customHeight="1">
      <c r="A32" s="1">
        <v>136</v>
      </c>
      <c r="B32" s="20">
        <v>2</v>
      </c>
      <c r="C32" s="13" t="s">
        <v>21</v>
      </c>
      <c r="D32" s="15">
        <v>467247491014</v>
      </c>
      <c r="E32" s="14">
        <v>567008207723</v>
      </c>
    </row>
    <row r="33" spans="1:5" ht="18" customHeight="1">
      <c r="A33" s="1">
        <v>139</v>
      </c>
      <c r="B33" s="11" t="s">
        <v>23</v>
      </c>
      <c r="C33" s="10" t="s">
        <v>24</v>
      </c>
      <c r="D33" s="17">
        <f>D34+D44</f>
        <v>967570712097</v>
      </c>
      <c r="E33" s="17">
        <f>E34+E44</f>
        <v>1000985772281</v>
      </c>
    </row>
    <row r="34" spans="1:5" s="12" customFormat="1" ht="18" customHeight="1">
      <c r="A34" s="1"/>
      <c r="B34" s="20">
        <v>1</v>
      </c>
      <c r="C34" s="13" t="s">
        <v>57</v>
      </c>
      <c r="D34" s="15">
        <f>SUM(D35:D43)</f>
        <v>968405184219</v>
      </c>
      <c r="E34" s="15">
        <f>SUM(E35:E43)</f>
        <v>979476559151</v>
      </c>
    </row>
    <row r="35" spans="1:5" s="12" customFormat="1" ht="18" customHeight="1">
      <c r="A35" s="1">
        <v>151</v>
      </c>
      <c r="B35" s="20"/>
      <c r="C35" s="13" t="s">
        <v>58</v>
      </c>
      <c r="D35" s="15">
        <f>900000000000</f>
        <v>900000000000</v>
      </c>
      <c r="E35" s="15">
        <f>900000000000</f>
        <v>900000000000</v>
      </c>
    </row>
    <row r="36" spans="1:5" s="12" customFormat="1" ht="18" customHeight="1">
      <c r="A36" s="1">
        <v>152</v>
      </c>
      <c r="B36" s="20"/>
      <c r="C36" s="13" t="s">
        <v>59</v>
      </c>
      <c r="D36" s="14"/>
      <c r="E36" s="14"/>
    </row>
    <row r="37" spans="1:5" s="12" customFormat="1" ht="18" customHeight="1">
      <c r="A37" s="1"/>
      <c r="B37" s="20"/>
      <c r="C37" s="13" t="s">
        <v>60</v>
      </c>
      <c r="D37" s="15">
        <f>6437278738</f>
        <v>6437278738</v>
      </c>
      <c r="E37" s="15">
        <f>6437278738</f>
        <v>6437278738</v>
      </c>
    </row>
    <row r="38" spans="1:5" s="12" customFormat="1" ht="18" customHeight="1">
      <c r="A38" s="1">
        <v>153</v>
      </c>
      <c r="B38" s="20"/>
      <c r="C38" s="13" t="s">
        <v>25</v>
      </c>
      <c r="D38" s="19"/>
      <c r="E38" s="14"/>
    </row>
    <row r="39" spans="1:5" s="12" customFormat="1" ht="18" customHeight="1">
      <c r="A39" s="1"/>
      <c r="B39" s="20"/>
      <c r="C39" s="13" t="s">
        <v>61</v>
      </c>
      <c r="D39" s="19"/>
      <c r="E39" s="14"/>
    </row>
    <row r="40" spans="1:5" s="12" customFormat="1" ht="18" customHeight="1">
      <c r="A40" s="1"/>
      <c r="B40" s="20"/>
      <c r="C40" s="13" t="s">
        <v>62</v>
      </c>
      <c r="D40" s="14">
        <f>-5217953865</f>
        <v>-5217953865</v>
      </c>
      <c r="E40" s="14">
        <f>-5217953865</f>
        <v>-5217953865</v>
      </c>
    </row>
    <row r="41" spans="1:5" s="12" customFormat="1" ht="18" customHeight="1">
      <c r="A41" s="1">
        <v>154</v>
      </c>
      <c r="B41" s="20"/>
      <c r="C41" s="13" t="s">
        <v>26</v>
      </c>
      <c r="D41" s="14">
        <f>639864436</f>
        <v>639864436</v>
      </c>
      <c r="E41" s="14">
        <f>969864437+7288322123+5138286112</f>
        <v>13396472672</v>
      </c>
    </row>
    <row r="42" spans="1:5" s="12" customFormat="1" ht="18" customHeight="1">
      <c r="A42" s="1"/>
      <c r="B42" s="20"/>
      <c r="C42" s="13" t="s">
        <v>27</v>
      </c>
      <c r="D42" s="14">
        <v>66445942496</v>
      </c>
      <c r="E42" s="14">
        <v>64704356092</v>
      </c>
    </row>
    <row r="43" spans="1:5" s="12" customFormat="1" ht="18" customHeight="1">
      <c r="A43" s="1"/>
      <c r="B43" s="20"/>
      <c r="C43" s="13" t="s">
        <v>63</v>
      </c>
      <c r="D43" s="14">
        <f>100052414</f>
        <v>100052414</v>
      </c>
      <c r="E43" s="14">
        <v>156405514</v>
      </c>
    </row>
    <row r="44" spans="1:5" s="12" customFormat="1" ht="18" customHeight="1">
      <c r="A44" s="1">
        <v>156</v>
      </c>
      <c r="B44" s="20">
        <v>2</v>
      </c>
      <c r="C44" s="13" t="s">
        <v>29</v>
      </c>
      <c r="D44" s="14">
        <f>D45+D46+D47</f>
        <v>-834472122</v>
      </c>
      <c r="E44" s="14">
        <f>E45+E46+E47</f>
        <v>21509213130</v>
      </c>
    </row>
    <row r="45" spans="1:5" s="12" customFormat="1" ht="18" customHeight="1">
      <c r="A45" s="1"/>
      <c r="B45" s="38"/>
      <c r="C45" s="39" t="s">
        <v>64</v>
      </c>
      <c r="D45" s="14">
        <v>-834472122</v>
      </c>
      <c r="E45" s="14">
        <v>21509213130</v>
      </c>
    </row>
    <row r="46" spans="1:5" s="12" customFormat="1" ht="18" customHeight="1">
      <c r="A46" s="1"/>
      <c r="B46" s="38"/>
      <c r="C46" s="39" t="s">
        <v>65</v>
      </c>
      <c r="D46" s="40"/>
      <c r="E46" s="40"/>
    </row>
    <row r="47" spans="1:5" s="12" customFormat="1" ht="18" customHeight="1">
      <c r="A47" s="1"/>
      <c r="B47" s="38"/>
      <c r="C47" s="39" t="s">
        <v>66</v>
      </c>
      <c r="D47" s="40"/>
      <c r="E47" s="40"/>
    </row>
    <row r="48" spans="1:5" s="12" customFormat="1" ht="18" customHeight="1">
      <c r="A48" s="1">
        <v>159</v>
      </c>
      <c r="B48" s="26" t="s">
        <v>30</v>
      </c>
      <c r="C48" s="35" t="s">
        <v>28</v>
      </c>
      <c r="D48" s="36">
        <f>D30+D33</f>
        <v>1825106257508</v>
      </c>
      <c r="E48" s="36">
        <f>E30+E33</f>
        <v>1844718461409</v>
      </c>
    </row>
    <row r="50" ht="18" customHeight="1">
      <c r="B50" s="2" t="s">
        <v>31</v>
      </c>
    </row>
    <row r="52" spans="2:5" ht="18" customHeight="1">
      <c r="B52" s="6" t="s">
        <v>9</v>
      </c>
      <c r="C52" s="7" t="s">
        <v>43</v>
      </c>
      <c r="D52" s="7" t="s">
        <v>37</v>
      </c>
      <c r="E52" s="7" t="s">
        <v>38</v>
      </c>
    </row>
    <row r="53" spans="2:5" ht="18" customHeight="1">
      <c r="B53" s="27">
        <v>1</v>
      </c>
      <c r="C53" s="32" t="s">
        <v>32</v>
      </c>
      <c r="D53" s="28">
        <f>E53-'[2]Sheet1'!D53</f>
        <v>404957743713</v>
      </c>
      <c r="E53" s="28">
        <v>752431901877</v>
      </c>
    </row>
    <row r="54" spans="2:5" ht="18" customHeight="1">
      <c r="B54" s="20">
        <v>2</v>
      </c>
      <c r="C54" s="13" t="s">
        <v>33</v>
      </c>
      <c r="D54" s="15"/>
      <c r="E54" s="15"/>
    </row>
    <row r="55" spans="2:5" ht="18" customHeight="1">
      <c r="B55" s="20">
        <v>3</v>
      </c>
      <c r="C55" s="13" t="s">
        <v>34</v>
      </c>
      <c r="D55" s="14">
        <f>D53</f>
        <v>404957743713</v>
      </c>
      <c r="E55" s="14">
        <f>E53</f>
        <v>752431901877</v>
      </c>
    </row>
    <row r="56" spans="2:5" ht="18" customHeight="1">
      <c r="B56" s="20">
        <v>4</v>
      </c>
      <c r="C56" s="13" t="s">
        <v>1</v>
      </c>
      <c r="D56" s="15">
        <f>E56-'[2]Sheet1'!D56</f>
        <v>303336016015</v>
      </c>
      <c r="E56" s="14">
        <v>564127534414</v>
      </c>
    </row>
    <row r="57" spans="2:5" ht="18" customHeight="1">
      <c r="B57" s="20">
        <v>5</v>
      </c>
      <c r="C57" s="13" t="s">
        <v>35</v>
      </c>
      <c r="D57" s="14">
        <f>D55-D56</f>
        <v>101621727698</v>
      </c>
      <c r="E57" s="14">
        <f>E55-E56</f>
        <v>188304367463</v>
      </c>
    </row>
    <row r="58" spans="2:5" ht="18" customHeight="1">
      <c r="B58" s="20">
        <v>6</v>
      </c>
      <c r="C58" s="13" t="s">
        <v>69</v>
      </c>
      <c r="D58" s="15">
        <f>E58-'[2]Sheet1'!D58</f>
        <v>336427757</v>
      </c>
      <c r="E58" s="14">
        <v>642798573</v>
      </c>
    </row>
    <row r="59" spans="2:5" ht="18" customHeight="1">
      <c r="B59" s="20">
        <v>7</v>
      </c>
      <c r="C59" s="25" t="s">
        <v>67</v>
      </c>
      <c r="D59" s="15">
        <f>E59-'[2]Sheet1'!D59</f>
        <v>11086795087</v>
      </c>
      <c r="E59" s="14">
        <v>21126881771</v>
      </c>
    </row>
    <row r="60" spans="2:5" ht="18" customHeight="1">
      <c r="B60" s="20">
        <v>8</v>
      </c>
      <c r="C60" s="25" t="s">
        <v>2</v>
      </c>
      <c r="D60" s="15">
        <f>E60-'[2]Sheet1'!D60</f>
        <v>28011903251</v>
      </c>
      <c r="E60" s="14">
        <v>64684625679</v>
      </c>
    </row>
    <row r="61" spans="2:5" ht="18" customHeight="1">
      <c r="B61" s="20">
        <v>9</v>
      </c>
      <c r="C61" s="25" t="s">
        <v>40</v>
      </c>
      <c r="D61" s="15">
        <f>E61-'[2]Sheet1'!D61</f>
        <v>25711592569</v>
      </c>
      <c r="E61" s="14">
        <v>38722108905</v>
      </c>
    </row>
    <row r="62" spans="2:5" ht="18" customHeight="1">
      <c r="B62" s="20">
        <v>10</v>
      </c>
      <c r="C62" s="25" t="s">
        <v>68</v>
      </c>
      <c r="D62" s="14">
        <f>D57+D58-D59-D60-D61</f>
        <v>37147864548</v>
      </c>
      <c r="E62" s="14">
        <f>E57+E58-E59-E60-E61</f>
        <v>64413549681</v>
      </c>
    </row>
    <row r="63" spans="2:5" ht="18" customHeight="1">
      <c r="B63" s="20">
        <v>11</v>
      </c>
      <c r="C63" s="25" t="s">
        <v>70</v>
      </c>
      <c r="D63" s="15">
        <f>E63-'[2]Sheet1'!D63</f>
        <v>431404777</v>
      </c>
      <c r="E63" s="14">
        <v>1106218412</v>
      </c>
    </row>
    <row r="64" spans="2:5" ht="18" customHeight="1">
      <c r="B64" s="20">
        <v>12</v>
      </c>
      <c r="C64" s="25" t="s">
        <v>0</v>
      </c>
      <c r="D64" s="15">
        <f>E64-'[2]Sheet1'!D64</f>
        <v>330882715</v>
      </c>
      <c r="E64" s="14">
        <v>788412001</v>
      </c>
    </row>
    <row r="65" spans="2:5" ht="18" customHeight="1">
      <c r="B65" s="20">
        <v>13</v>
      </c>
      <c r="C65" s="25" t="s">
        <v>36</v>
      </c>
      <c r="D65" s="14">
        <f>D63-D64</f>
        <v>100522062</v>
      </c>
      <c r="E65" s="14">
        <f>E63-E64</f>
        <v>317806411</v>
      </c>
    </row>
    <row r="66" spans="2:5" ht="18" customHeight="1">
      <c r="B66" s="20">
        <v>14</v>
      </c>
      <c r="C66" s="13" t="s">
        <v>71</v>
      </c>
      <c r="D66" s="14">
        <f>D62+D65</f>
        <v>37248386610</v>
      </c>
      <c r="E66" s="14">
        <f>E62+E65</f>
        <v>64731356092</v>
      </c>
    </row>
    <row r="67" spans="2:6" ht="18" customHeight="1">
      <c r="B67" s="20">
        <v>15</v>
      </c>
      <c r="C67" s="13" t="s">
        <v>72</v>
      </c>
      <c r="D67" s="14"/>
      <c r="E67" s="14"/>
      <c r="F67" s="1"/>
    </row>
    <row r="68" spans="2:6" ht="18" customHeight="1">
      <c r="B68" s="20">
        <v>16</v>
      </c>
      <c r="C68" s="29" t="s">
        <v>73</v>
      </c>
      <c r="D68" s="33">
        <f>D66-D67</f>
        <v>37248386610</v>
      </c>
      <c r="E68" s="33">
        <f>E66-E67</f>
        <v>64731356092</v>
      </c>
      <c r="F68" s="1"/>
    </row>
    <row r="69" spans="2:6" ht="18" customHeight="1">
      <c r="B69" s="20">
        <v>17</v>
      </c>
      <c r="C69" s="29" t="s">
        <v>74</v>
      </c>
      <c r="D69" s="33">
        <f>D68/90000000</f>
        <v>413.87096233333335</v>
      </c>
      <c r="E69" s="33">
        <f>E68/90000000</f>
        <v>719.2372899111111</v>
      </c>
      <c r="F69" s="1"/>
    </row>
    <row r="70" spans="2:6" ht="18" customHeight="1">
      <c r="B70" s="30">
        <v>18</v>
      </c>
      <c r="C70" s="31" t="s">
        <v>75</v>
      </c>
      <c r="D70" s="31"/>
      <c r="E70" s="31"/>
      <c r="F70" s="1"/>
    </row>
    <row r="71" spans="3:6" ht="18" customHeight="1">
      <c r="C71" s="1"/>
      <c r="D71" s="34"/>
      <c r="E71" s="1"/>
      <c r="F71" s="1"/>
    </row>
    <row r="72" spans="4:5" ht="18" customHeight="1">
      <c r="D72" s="45"/>
      <c r="E72" s="45"/>
    </row>
    <row r="73" spans="4:5" ht="18" customHeight="1">
      <c r="D73" s="44" t="s">
        <v>39</v>
      </c>
      <c r="E73" s="44"/>
    </row>
    <row r="74" spans="4:5" ht="18" customHeight="1">
      <c r="D74" s="47" t="s">
        <v>79</v>
      </c>
      <c r="E74" s="47"/>
    </row>
    <row r="79" spans="4:5" ht="18" customHeight="1">
      <c r="D79" s="48" t="s">
        <v>76</v>
      </c>
      <c r="E79" s="48"/>
    </row>
  </sheetData>
  <mergeCells count="8">
    <mergeCell ref="D1:E1"/>
    <mergeCell ref="D4:E4"/>
    <mergeCell ref="D79:E79"/>
    <mergeCell ref="B8:E8"/>
    <mergeCell ref="D73:E73"/>
    <mergeCell ref="D72:E72"/>
    <mergeCell ref="B9:E9"/>
    <mergeCell ref="D74:E74"/>
  </mergeCells>
  <printOptions horizontalCentered="1"/>
  <pageMargins left="0.25" right="0.25" top="0.75" bottom="0.7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Fujitsu</cp:lastModifiedBy>
  <cp:lastPrinted>2007-07-18T09:06:52Z</cp:lastPrinted>
  <dcterms:created xsi:type="dcterms:W3CDTF">2005-12-24T03:12:42Z</dcterms:created>
  <dcterms:modified xsi:type="dcterms:W3CDTF">2007-07-19T00:12:03Z</dcterms:modified>
  <cp:category/>
  <cp:version/>
  <cp:contentType/>
  <cp:contentStatus/>
</cp:coreProperties>
</file>